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8" i="3"/>
  <c r="BC58" i="3"/>
  <c r="BC60" i="3" s="1"/>
  <c r="G10" i="2" s="1"/>
  <c r="BB58" i="3"/>
  <c r="BA58" i="3"/>
  <c r="G58" i="3"/>
  <c r="BD58" i="3" s="1"/>
  <c r="BE56" i="3"/>
  <c r="BC56" i="3"/>
  <c r="BB56" i="3"/>
  <c r="BA56" i="3"/>
  <c r="G56" i="3"/>
  <c r="BD56" i="3" s="1"/>
  <c r="B10" i="2"/>
  <c r="A10" i="2"/>
  <c r="BE60" i="3"/>
  <c r="I10" i="2" s="1"/>
  <c r="BB60" i="3"/>
  <c r="F10" i="2" s="1"/>
  <c r="BA60" i="3"/>
  <c r="E10" i="2" s="1"/>
  <c r="C60" i="3"/>
  <c r="BE53" i="3"/>
  <c r="BD53" i="3"/>
  <c r="BC53" i="3"/>
  <c r="BB53" i="3"/>
  <c r="BA53" i="3"/>
  <c r="G53" i="3"/>
  <c r="BE51" i="3"/>
  <c r="BD51" i="3"/>
  <c r="BC51" i="3"/>
  <c r="BB51" i="3"/>
  <c r="G51" i="3"/>
  <c r="BA51" i="3" s="1"/>
  <c r="BE50" i="3"/>
  <c r="BD50" i="3"/>
  <c r="BC50" i="3"/>
  <c r="BB50" i="3"/>
  <c r="BA50" i="3"/>
  <c r="G50" i="3"/>
  <c r="BE49" i="3"/>
  <c r="BD49" i="3"/>
  <c r="BC49" i="3"/>
  <c r="BC54" i="3" s="1"/>
  <c r="G9" i="2" s="1"/>
  <c r="BB49" i="3"/>
  <c r="G49" i="3"/>
  <c r="BA49" i="3" s="1"/>
  <c r="BE48" i="3"/>
  <c r="BE54" i="3" s="1"/>
  <c r="I9" i="2" s="1"/>
  <c r="BD48" i="3"/>
  <c r="BD54" i="3" s="1"/>
  <c r="H9" i="2" s="1"/>
  <c r="BC48" i="3"/>
  <c r="BB48" i="3"/>
  <c r="BA48" i="3"/>
  <c r="BA54" i="3" s="1"/>
  <c r="E9" i="2" s="1"/>
  <c r="G48" i="3"/>
  <c r="G54" i="3" s="1"/>
  <c r="B9" i="2"/>
  <c r="A9" i="2"/>
  <c r="BB54" i="3"/>
  <c r="F9" i="2" s="1"/>
  <c r="C54" i="3"/>
  <c r="BE45" i="3"/>
  <c r="BD45" i="3"/>
  <c r="BC45" i="3"/>
  <c r="BB45" i="3"/>
  <c r="BA45" i="3"/>
  <c r="G45" i="3"/>
  <c r="BE44" i="3"/>
  <c r="BD44" i="3"/>
  <c r="BC44" i="3"/>
  <c r="BB44" i="3"/>
  <c r="G44" i="3"/>
  <c r="BA44" i="3" s="1"/>
  <c r="BE43" i="3"/>
  <c r="BD43" i="3"/>
  <c r="BC43" i="3"/>
  <c r="BB43" i="3"/>
  <c r="BA43" i="3"/>
  <c r="G43" i="3"/>
  <c r="BE42" i="3"/>
  <c r="BD42" i="3"/>
  <c r="BC42" i="3"/>
  <c r="BB42" i="3"/>
  <c r="G42" i="3"/>
  <c r="BA42" i="3" s="1"/>
  <c r="BE41" i="3"/>
  <c r="BD41" i="3"/>
  <c r="BC41" i="3"/>
  <c r="BB41" i="3"/>
  <c r="BA41" i="3"/>
  <c r="G41" i="3"/>
  <c r="BE40" i="3"/>
  <c r="BD40" i="3"/>
  <c r="BC40" i="3"/>
  <c r="BB40" i="3"/>
  <c r="G40" i="3"/>
  <c r="BA40" i="3" s="1"/>
  <c r="BE39" i="3"/>
  <c r="BD39" i="3"/>
  <c r="BC39" i="3"/>
  <c r="BB39" i="3"/>
  <c r="BA39" i="3"/>
  <c r="G39" i="3"/>
  <c r="BE38" i="3"/>
  <c r="BD38" i="3"/>
  <c r="BC38" i="3"/>
  <c r="BB38" i="3"/>
  <c r="G38" i="3"/>
  <c r="BA38" i="3" s="1"/>
  <c r="BE37" i="3"/>
  <c r="BD37" i="3"/>
  <c r="BC37" i="3"/>
  <c r="BB37" i="3"/>
  <c r="BA37" i="3"/>
  <c r="G37" i="3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E46" i="3" s="1"/>
  <c r="I8" i="2" s="1"/>
  <c r="BD29" i="3"/>
  <c r="BC29" i="3"/>
  <c r="BB29" i="3"/>
  <c r="G29" i="3"/>
  <c r="BA29" i="3" s="1"/>
  <c r="BE28" i="3"/>
  <c r="BD28" i="3"/>
  <c r="BC28" i="3"/>
  <c r="BB28" i="3"/>
  <c r="BB46" i="3" s="1"/>
  <c r="F8" i="2" s="1"/>
  <c r="G28" i="3"/>
  <c r="BA28" i="3" s="1"/>
  <c r="B8" i="2"/>
  <c r="A8" i="2"/>
  <c r="BD46" i="3"/>
  <c r="H8" i="2" s="1"/>
  <c r="BC46" i="3"/>
  <c r="G8" i="2" s="1"/>
  <c r="G46" i="3"/>
  <c r="C46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1" i="2" s="1"/>
  <c r="C14" i="1" s="1"/>
  <c r="BB10" i="3"/>
  <c r="BB26" i="3" s="1"/>
  <c r="F7" i="2" s="1"/>
  <c r="G10" i="3"/>
  <c r="BA10" i="3" s="1"/>
  <c r="BE8" i="3"/>
  <c r="BD8" i="3"/>
  <c r="BD26" i="3" s="1"/>
  <c r="H7" i="2" s="1"/>
  <c r="BC8" i="3"/>
  <c r="BB8" i="3"/>
  <c r="G8" i="3"/>
  <c r="G26" i="3" s="1"/>
  <c r="B7" i="2"/>
  <c r="A7" i="2"/>
  <c r="BE26" i="3"/>
  <c r="I7" i="2" s="1"/>
  <c r="I11" i="2" s="1"/>
  <c r="C20" i="1" s="1"/>
  <c r="C26" i="3"/>
  <c r="C4" i="3"/>
  <c r="F3" i="3"/>
  <c r="C3" i="3"/>
  <c r="C2" i="2"/>
  <c r="C1" i="2"/>
  <c r="F34" i="1"/>
  <c r="F33" i="1"/>
  <c r="F31" i="1"/>
  <c r="G8" i="1"/>
  <c r="BA46" i="3" l="1"/>
  <c r="E8" i="2" s="1"/>
  <c r="F11" i="2"/>
  <c r="C17" i="1" s="1"/>
  <c r="BD60" i="3"/>
  <c r="H10" i="2" s="1"/>
  <c r="H11" i="2" s="1"/>
  <c r="C15" i="1" s="1"/>
  <c r="BA8" i="3"/>
  <c r="BA26" i="3" s="1"/>
  <c r="E7" i="2" s="1"/>
  <c r="E11" i="2" s="1"/>
  <c r="G60" i="3"/>
  <c r="G18" i="2" l="1"/>
  <c r="I18" i="2" s="1"/>
  <c r="G16" i="1" s="1"/>
  <c r="G17" i="2"/>
  <c r="I17" i="2" s="1"/>
  <c r="G15" i="1" s="1"/>
  <c r="G16" i="2"/>
  <c r="I16" i="2" s="1"/>
  <c r="C16" i="1"/>
  <c r="C18" i="1" s="1"/>
  <c r="C21" i="1" s="1"/>
  <c r="H19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<sst xmlns="http://schemas.openxmlformats.org/spreadsheetml/2006/main" count="238" uniqueCount="164">
  <si>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</si>
  <si>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</si>
  <si>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</si>
  <si>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</si>
  <si>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</si>
  <si>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</si>
  <si>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</si>
  <si>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</si>
  <si>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</si>
  <si>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</si>
  <si>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</si>
  <si>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</si>
  <si>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</si>
  <si>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</si>
  <si>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</si>
  <si>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</si>
  <si>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</si>
  <si>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</si>
  <si>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</si>
  <si>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</si>
  <si>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</si>
  <si>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</si>
  <si>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</si>
  <si>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</si>
  <si>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</si>
  <si>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</si>
  <si>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</si>
  <si>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</si>
  <si>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</si>
  <si>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</si>
  <si>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</si>
  <si>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</si>
  <si>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</si>
  <si>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</si>
  <si>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</si>
  <si>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</si>
  <si>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</si>
  <si>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</si>
  <si>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</si>
  <si>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</si>
  <si>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</si>
  <si>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</si>
  <si>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</si>
  <si>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</si>
  <si>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</si>
  <si>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</si>
  <si>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</si>
  <si>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</si>
  <si>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</si>
  <si>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</si>
  <si>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</si>
  <si>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</si>
  <si>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</si>
  <si>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</si>
  <si>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</si>
  <si>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</si>
  <si>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</si>
  <si>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</si>
  <si>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</si>
  <si>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</si>
  <si>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</si>
  <si>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</si>
  <si>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</si>
  <si>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</si>
  <si>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</si>
  <si>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</si>
  <si>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</si>
  <si>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</si>
  <si>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</si>
  <si>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</si>
  <si>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SO 501-11.3-Přeložka vodovodu</t>
  </si>
  <si>
    <t>131 30-1201.R00</t>
  </si>
  <si>
    <t xml:space="preserve">Hloubení zapažených jam v hor.4 </t>
  </si>
  <si>
    <t>m3</t>
  </si>
  <si>
    <t>113*2*1,1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</si>
  <si>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</si>
  <si>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</si>
  <si>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</si>
  <si>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- hl. do 2m </t>
  </si>
  <si>
    <t>m2</t>
  </si>
  <si>
    <t>113*2*2</t>
  </si>
  <si>
    <t>151 10-1111.R00</t>
  </si>
  <si>
    <t xml:space="preserve">Odstranění pažení stěn rýh - příložné - hl. do 2 m </t>
  </si>
  <si>
    <t>174 10-1101.R00</t>
  </si>
  <si>
    <t xml:space="preserve">Zásyp jam, rýh, šachet se zhutněním </t>
  </si>
  <si>
    <t>113*1,3*1,1</t>
  </si>
  <si>
    <t>181 30-1102.R00</t>
  </si>
  <si>
    <t xml:space="preserve">Rozprostření podorniční vrstvy tl.150 mm </t>
  </si>
  <si>
    <t>115*2</t>
  </si>
  <si>
    <t>121 10-1100</t>
  </si>
  <si>
    <t xml:space="preserve">Sejmutí podorniční vrstvy tl.150 mm </t>
  </si>
  <si>
    <t>0,15*115*2</t>
  </si>
  <si>
    <t>180 40-1211.R00</t>
  </si>
  <si>
    <t xml:space="preserve">Založení trávníku v rovině </t>
  </si>
  <si>
    <t>115 10-1201.R00</t>
  </si>
  <si>
    <t>Čerpání vody na výšku do 10 m, přítok do 500 l předpoklad čerpání 150h</t>
  </si>
  <si>
    <t>h</t>
  </si>
  <si>
    <t>199 00-0002.R00</t>
  </si>
  <si>
    <t xml:space="preserve">Poplatek za skládku horniny 1- 4 </t>
  </si>
  <si>
    <t>8</t>
  </si>
  <si>
    <t>Trubní vedení</t>
  </si>
  <si>
    <t>01</t>
  </si>
  <si>
    <t>Demontáž stávajícho vodovodního potrubí z výkopu</t>
  </si>
  <si>
    <t>m</t>
  </si>
  <si>
    <t>871 31-1111.R00</t>
  </si>
  <si>
    <t xml:space="preserve">Montáž trubek z tvrdého PVC ve výkopu d 160 mm </t>
  </si>
  <si>
    <t>899 72-1112.R00</t>
  </si>
  <si>
    <t xml:space="preserve">Fólie výstražná z PVC, šířka 30 cm </t>
  </si>
  <si>
    <t>341-41301</t>
  </si>
  <si>
    <t xml:space="preserve">Vodič silový pevné uložení CYY 2,5 mm2 </t>
  </si>
  <si>
    <t>286-13463.6</t>
  </si>
  <si>
    <t xml:space="preserve">Trubka vodovodní PE  SDR 17  160x9,5 mm </t>
  </si>
  <si>
    <t>451 57-2111.R00</t>
  </si>
  <si>
    <t xml:space="preserve">Lože pod potrubí z kameniva těženého 0 - 4 mm </t>
  </si>
  <si>
    <t>0,15*113*1,0</t>
  </si>
  <si>
    <t>451 57-211</t>
  </si>
  <si>
    <t xml:space="preserve">Obsyp potrubí z kameniva těženého 0 - 4 mm </t>
  </si>
  <si>
    <t>0,4*1,0*113</t>
  </si>
  <si>
    <t>892 35-1111.R00</t>
  </si>
  <si>
    <t xml:space="preserve">Tlaková zkouška vodovodního potrubí DN 160 </t>
  </si>
  <si>
    <t>892 35-3111.R00</t>
  </si>
  <si>
    <t xml:space="preserve">Desinfekce vodovodního potrubí DN 160 </t>
  </si>
  <si>
    <t>891 31-9111.R00</t>
  </si>
  <si>
    <t xml:space="preserve">Montáž navrtávacích pasů DN 150 </t>
  </si>
  <si>
    <t>kus</t>
  </si>
  <si>
    <t>422-73534</t>
  </si>
  <si>
    <t xml:space="preserve">Pas navrtávací na PE a PVC, pr.160 </t>
  </si>
  <si>
    <t>899 40-1112.R00</t>
  </si>
  <si>
    <t xml:space="preserve">Osazení poklopů litinových šoupátkových </t>
  </si>
  <si>
    <t>422-00700</t>
  </si>
  <si>
    <t xml:space="preserve">Poklop šoupátkový nadzemní ze šedé litiny 18 kg </t>
  </si>
  <si>
    <t>891 31-1111.R00</t>
  </si>
  <si>
    <t xml:space="preserve">Montáž vodovodních šoupátek ve výkopu DN 150 </t>
  </si>
  <si>
    <t>422-24381.3</t>
  </si>
  <si>
    <t xml:space="preserve">Šoupátko DN 150, PN 16 </t>
  </si>
  <si>
    <t>422-91260</t>
  </si>
  <si>
    <t xml:space="preserve">Souprava zemní šoupátková  DN 150 </t>
  </si>
  <si>
    <t>99</t>
  </si>
  <si>
    <t>Staveništní přesun hmot</t>
  </si>
  <si>
    <t>998 27-6101.R00</t>
  </si>
  <si>
    <t xml:space="preserve">Přesun hmot, trubní vedení plastová, otevř. výkop </t>
  </si>
  <si>
    <t>t</t>
  </si>
  <si>
    <t>979 99-0163.R00</t>
  </si>
  <si>
    <t xml:space="preserve">Poplatek za skládku suti - plast </t>
  </si>
  <si>
    <t>979 08-1111.R00</t>
  </si>
  <si>
    <t xml:space="preserve">Odvoz vybour. hmot na skládku do 1 km </t>
  </si>
  <si>
    <t>979 08-1121.R00</t>
  </si>
  <si>
    <t>Příplatek k odvozu za každý další 1 km do 20 km</t>
  </si>
  <si>
    <t>19*5,6</t>
  </si>
  <si>
    <t>979 08-721</t>
  </si>
  <si>
    <t xml:space="preserve">Nakládání na dopravní prostředky </t>
  </si>
  <si>
    <t>M46</t>
  </si>
  <si>
    <t>Zemní práce při montážích</t>
  </si>
  <si>
    <t>460 60-0001.RT8</t>
  </si>
  <si>
    <t>Naložení a odvoz zeminy odvoz na vzdálenost 10000 m</t>
  </si>
  <si>
    <t>113*0,55*1,1</t>
  </si>
  <si>
    <t>460 60-0002.R00</t>
  </si>
  <si>
    <t>Příplatek za odvoz za každých dalších 1000 m skladka do 20 km</t>
  </si>
  <si>
    <t>10*113*0,55*1,1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</si>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</sst>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9" sqref="L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163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162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Rekapitulace!A16</f>
        <v>Mimořádně ztížené dopravní podmínky 3,5%</v>
      </c>
      <c r="E14" s="49"/>
      <c r="F14" s="50"/>
      <c r="G14" s="47">
        <f>Rekapitulace!I16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Rekapitulace!A17</f>
        <v>Provozní vlivy 0,9%</v>
      </c>
      <c r="E15" s="51"/>
      <c r="F15" s="52"/>
      <c r="G15" s="47">
        <f>Rekapitulace!I17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Rekapitulace!A18</f>
        <v>Zařízení staveniště 2,5%</v>
      </c>
      <c r="E16" s="51"/>
      <c r="F16" s="52"/>
      <c r="G16" s="47">
        <f>Rekapitulace!I18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H19" sqref="H19:I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SO 501-11.3-Přeložka vodovodu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8</v>
      </c>
      <c r="B8" s="99" t="str">
        <f>Položky!C27</f>
        <v>Trubní vedení</v>
      </c>
      <c r="C8" s="100"/>
      <c r="D8" s="101"/>
      <c r="E8" s="202">
        <f>Položky!BA46</f>
        <v>0</v>
      </c>
      <c r="F8" s="203">
        <f>Položky!BB46</f>
        <v>0</v>
      </c>
      <c r="G8" s="203">
        <f>Položky!BC46</f>
        <v>0</v>
      </c>
      <c r="H8" s="203">
        <f>Položky!BD46</f>
        <v>0</v>
      </c>
      <c r="I8" s="204">
        <f>Položky!BE46</f>
        <v>0</v>
      </c>
    </row>
    <row r="9" spans="1:57" s="11" customFormat="1" x14ac:dyDescent="0.2">
      <c r="A9" s="201" t="str">
        <f>Položky!B47</f>
        <v>99</v>
      </c>
      <c r="B9" s="99" t="str">
        <f>Položky!C47</f>
        <v>Staveništní přesun hmot</v>
      </c>
      <c r="C9" s="100"/>
      <c r="D9" s="101"/>
      <c r="E9" s="202">
        <f>Položky!BA54</f>
        <v>0</v>
      </c>
      <c r="F9" s="203">
        <f>Položky!BB54</f>
        <v>0</v>
      </c>
      <c r="G9" s="203">
        <f>Položky!BC54</f>
        <v>0</v>
      </c>
      <c r="H9" s="203">
        <f>Položky!BD54</f>
        <v>0</v>
      </c>
      <c r="I9" s="204">
        <f>Položky!BE54</f>
        <v>0</v>
      </c>
    </row>
    <row r="10" spans="1:57" s="11" customFormat="1" ht="13.5" thickBot="1" x14ac:dyDescent="0.25">
      <c r="A10" s="201" t="str">
        <f>Položky!B55</f>
        <v>M46</v>
      </c>
      <c r="B10" s="99" t="str">
        <f>Položky!C55</f>
        <v>Zemní práce při montážích</v>
      </c>
      <c r="C10" s="100"/>
      <c r="D10" s="101"/>
      <c r="E10" s="202">
        <f>Položky!BA60</f>
        <v>0</v>
      </c>
      <c r="F10" s="203">
        <f>Položky!BB60</f>
        <v>0</v>
      </c>
      <c r="G10" s="203">
        <f>Položky!BC60</f>
        <v>0</v>
      </c>
      <c r="H10" s="203">
        <f>Položky!BD60</f>
        <v>0</v>
      </c>
      <c r="I10" s="204">
        <f>Položky!BE60</f>
        <v>0</v>
      </c>
    </row>
    <row r="11" spans="1:57" s="107" customFormat="1" ht="13.5" thickBot="1" x14ac:dyDescent="0.25">
      <c r="A11" s="102"/>
      <c r="B11" s="94" t="s">
        <v>50</v>
      </c>
      <c r="C11" s="94"/>
      <c r="D11" s="103"/>
      <c r="E11" s="104">
        <f>SUM(E7:E10)</f>
        <v>0</v>
      </c>
      <c r="F11" s="105">
        <f>SUM(F7:F10)</f>
        <v>0</v>
      </c>
      <c r="G11" s="105">
        <f>SUM(G7:G10)</f>
        <v>0</v>
      </c>
      <c r="H11" s="105">
        <f>SUM(H7:H10)</f>
        <v>0</v>
      </c>
      <c r="I11" s="106">
        <f>SUM(I7:I10)</f>
        <v>0</v>
      </c>
    </row>
    <row r="12" spans="1:57" x14ac:dyDescent="0.2">
      <c r="A12" s="100"/>
      <c r="B12" s="100"/>
      <c r="C12" s="100"/>
      <c r="D12" s="100"/>
      <c r="E12" s="100"/>
      <c r="F12" s="100"/>
      <c r="G12" s="100"/>
      <c r="H12" s="100"/>
      <c r="I12" s="100"/>
    </row>
    <row r="13" spans="1:57" ht="19.5" customHeight="1" x14ac:dyDescent="0.25">
      <c r="A13" s="108" t="s">
        <v>51</v>
      </c>
      <c r="B13" s="108"/>
      <c r="C13" s="108"/>
      <c r="D13" s="108"/>
      <c r="E13" s="108"/>
      <c r="F13" s="108"/>
      <c r="G13" s="109"/>
      <c r="H13" s="108"/>
      <c r="I13" s="108"/>
      <c r="BA13" s="32"/>
      <c r="BB13" s="32"/>
      <c r="BC13" s="32"/>
      <c r="BD13" s="32"/>
      <c r="BE13" s="32"/>
    </row>
    <row r="14" spans="1:57" ht="13.5" thickBot="1" x14ac:dyDescent="0.25">
      <c r="A14" s="110"/>
      <c r="B14" s="110"/>
      <c r="C14" s="110"/>
      <c r="D14" s="110"/>
      <c r="E14" s="110"/>
      <c r="F14" s="110"/>
      <c r="G14" s="110"/>
      <c r="H14" s="110"/>
      <c r="I14" s="110"/>
    </row>
    <row r="15" spans="1:57" x14ac:dyDescent="0.2">
      <c r="A15" s="111" t="s">
        <v>52</v>
      </c>
      <c r="B15" s="112"/>
      <c r="C15" s="112"/>
      <c r="D15" s="113"/>
      <c r="E15" s="114" t="s">
        <v>53</v>
      </c>
      <c r="F15" s="115" t="s">
        <v>54</v>
      </c>
      <c r="G15" s="116" t="s">
        <v>55</v>
      </c>
      <c r="H15" s="117"/>
      <c r="I15" s="118" t="s">
        <v>53</v>
      </c>
    </row>
    <row r="16" spans="1:57" x14ac:dyDescent="0.2">
      <c r="A16" s="119" t="s">
        <v>159</v>
      </c>
      <c r="B16" s="120"/>
      <c r="C16" s="120"/>
      <c r="D16" s="121"/>
      <c r="E16" s="122"/>
      <c r="F16" s="123">
        <v>0</v>
      </c>
      <c r="G16" s="124">
        <f>CHOOSE(BA16+1,HSV+PSV,HSV+PSV+Mont,HSV+PSV+Dodavka+Mont,HSV,PSV,Mont,Dodavka,Mont+Dodavka,0)</f>
        <v>0</v>
      </c>
      <c r="H16" s="125"/>
      <c r="I16" s="126">
        <f>E16+F16*G16/100</f>
        <v>0</v>
      </c>
      <c r="BA16">
        <v>0</v>
      </c>
    </row>
    <row r="17" spans="1:53" x14ac:dyDescent="0.2">
      <c r="A17" s="119" t="s">
        <v>160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161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ht="13.5" thickBot="1" x14ac:dyDescent="0.25">
      <c r="A19" s="127"/>
      <c r="B19" s="128" t="s">
        <v>56</v>
      </c>
      <c r="C19" s="129"/>
      <c r="D19" s="130"/>
      <c r="E19" s="131"/>
      <c r="F19" s="132"/>
      <c r="G19" s="132"/>
      <c r="H19" s="133">
        <f>SUM(I16:I18)</f>
        <v>0</v>
      </c>
      <c r="I19" s="134"/>
    </row>
    <row r="20" spans="1:53" x14ac:dyDescent="0.2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3" x14ac:dyDescent="0.2">
      <c r="B21" s="107"/>
      <c r="F21" s="135"/>
      <c r="G21" s="136"/>
      <c r="H21" s="136"/>
      <c r="I21" s="137"/>
    </row>
    <row r="22" spans="1:53" x14ac:dyDescent="0.2"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3"/>
  <sheetViews>
    <sheetView showGridLines="0" showZeros="0" zoomScaleNormal="100" workbookViewId="0">
      <selection activeCell="A60" sqref="A60:IV62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501-11.3-Přeložka vodovodu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248.6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248.6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248.6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248.6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452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452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452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452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161.59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161.59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230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230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34.5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34.5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230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230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150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68.364999999999995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103</v>
      </c>
      <c r="E28" s="177">
        <v>111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103</v>
      </c>
      <c r="E29" s="177">
        <v>111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1E-4</v>
      </c>
    </row>
    <row r="30" spans="1:104" x14ac:dyDescent="0.2">
      <c r="A30" s="173">
        <v>13</v>
      </c>
      <c r="B30" s="174" t="s">
        <v>106</v>
      </c>
      <c r="C30" s="175" t="s">
        <v>107</v>
      </c>
      <c r="D30" s="176" t="s">
        <v>103</v>
      </c>
      <c r="E30" s="177">
        <v>113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3">
        <v>14</v>
      </c>
      <c r="B31" s="174" t="s">
        <v>108</v>
      </c>
      <c r="C31" s="175" t="s">
        <v>109</v>
      </c>
      <c r="D31" s="176" t="s">
        <v>103</v>
      </c>
      <c r="E31" s="177">
        <v>117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1</v>
      </c>
      <c r="AC31" s="139">
        <v>14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4.0000000000000003E-5</v>
      </c>
    </row>
    <row r="32" spans="1:104" x14ac:dyDescent="0.2">
      <c r="A32" s="173">
        <v>15</v>
      </c>
      <c r="B32" s="174" t="s">
        <v>110</v>
      </c>
      <c r="C32" s="175" t="s">
        <v>111</v>
      </c>
      <c r="D32" s="176" t="s">
        <v>103</v>
      </c>
      <c r="E32" s="177">
        <v>111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1</v>
      </c>
      <c r="AC32" s="139">
        <v>15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4.5199999999999997E-3</v>
      </c>
    </row>
    <row r="33" spans="1:104" x14ac:dyDescent="0.2">
      <c r="A33" s="173">
        <v>16</v>
      </c>
      <c r="B33" s="174" t="s">
        <v>112</v>
      </c>
      <c r="C33" s="175" t="s">
        <v>113</v>
      </c>
      <c r="D33" s="176" t="s">
        <v>73</v>
      </c>
      <c r="E33" s="177">
        <v>16.95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1.1322000000000001</v>
      </c>
    </row>
    <row r="34" spans="1:104" x14ac:dyDescent="0.2">
      <c r="A34" s="179"/>
      <c r="B34" s="180"/>
      <c r="C34" s="181" t="s">
        <v>114</v>
      </c>
      <c r="D34" s="182"/>
      <c r="E34" s="183">
        <v>16.95</v>
      </c>
      <c r="F34" s="184"/>
      <c r="G34" s="185"/>
      <c r="M34" s="186" t="s">
        <v>114</v>
      </c>
      <c r="O34" s="172"/>
    </row>
    <row r="35" spans="1:104" x14ac:dyDescent="0.2">
      <c r="A35" s="173">
        <v>17</v>
      </c>
      <c r="B35" s="174" t="s">
        <v>115</v>
      </c>
      <c r="C35" s="175" t="s">
        <v>116</v>
      </c>
      <c r="D35" s="176" t="s">
        <v>73</v>
      </c>
      <c r="E35" s="177">
        <v>45.2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17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1.1322000000000001</v>
      </c>
    </row>
    <row r="36" spans="1:104" x14ac:dyDescent="0.2">
      <c r="A36" s="179"/>
      <c r="B36" s="180"/>
      <c r="C36" s="181" t="s">
        <v>117</v>
      </c>
      <c r="D36" s="182"/>
      <c r="E36" s="183">
        <v>45.2</v>
      </c>
      <c r="F36" s="184"/>
      <c r="G36" s="185"/>
      <c r="M36" s="186" t="s">
        <v>117</v>
      </c>
      <c r="O36" s="172"/>
    </row>
    <row r="37" spans="1:104" x14ac:dyDescent="0.2">
      <c r="A37" s="173">
        <v>18</v>
      </c>
      <c r="B37" s="174" t="s">
        <v>118</v>
      </c>
      <c r="C37" s="175" t="s">
        <v>119</v>
      </c>
      <c r="D37" s="176" t="s">
        <v>103</v>
      </c>
      <c r="E37" s="177">
        <v>111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18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3">
        <v>19</v>
      </c>
      <c r="B38" s="174" t="s">
        <v>120</v>
      </c>
      <c r="C38" s="175" t="s">
        <v>121</v>
      </c>
      <c r="D38" s="176" t="s">
        <v>103</v>
      </c>
      <c r="E38" s="177">
        <v>111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19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x14ac:dyDescent="0.2">
      <c r="A39" s="173">
        <v>20</v>
      </c>
      <c r="B39" s="174" t="s">
        <v>122</v>
      </c>
      <c r="C39" s="175" t="s">
        <v>123</v>
      </c>
      <c r="D39" s="176" t="s">
        <v>124</v>
      </c>
      <c r="E39" s="177">
        <v>2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20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3">
        <v>21</v>
      </c>
      <c r="B40" s="174" t="s">
        <v>125</v>
      </c>
      <c r="C40" s="175" t="s">
        <v>126</v>
      </c>
      <c r="D40" s="176" t="s">
        <v>124</v>
      </c>
      <c r="E40" s="177">
        <v>2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1</v>
      </c>
      <c r="AC40" s="139">
        <v>21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5.7000000000000002E-3</v>
      </c>
    </row>
    <row r="41" spans="1:104" x14ac:dyDescent="0.2">
      <c r="A41" s="173">
        <v>22</v>
      </c>
      <c r="B41" s="174" t="s">
        <v>127</v>
      </c>
      <c r="C41" s="175" t="s">
        <v>128</v>
      </c>
      <c r="D41" s="176" t="s">
        <v>124</v>
      </c>
      <c r="E41" s="177">
        <v>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22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0.11178</v>
      </c>
    </row>
    <row r="42" spans="1:104" x14ac:dyDescent="0.2">
      <c r="A42" s="173">
        <v>23</v>
      </c>
      <c r="B42" s="174" t="s">
        <v>129</v>
      </c>
      <c r="C42" s="175" t="s">
        <v>130</v>
      </c>
      <c r="D42" s="176" t="s">
        <v>124</v>
      </c>
      <c r="E42" s="177">
        <v>2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23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1.7999999999999999E-2</v>
      </c>
    </row>
    <row r="43" spans="1:104" x14ac:dyDescent="0.2">
      <c r="A43" s="173">
        <v>24</v>
      </c>
      <c r="B43" s="174" t="s">
        <v>131</v>
      </c>
      <c r="C43" s="175" t="s">
        <v>132</v>
      </c>
      <c r="D43" s="176" t="s">
        <v>124</v>
      </c>
      <c r="E43" s="177">
        <v>2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24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2.7799999999999999E-3</v>
      </c>
    </row>
    <row r="44" spans="1:104" x14ac:dyDescent="0.2">
      <c r="A44" s="173">
        <v>25</v>
      </c>
      <c r="B44" s="174" t="s">
        <v>133</v>
      </c>
      <c r="C44" s="175" t="s">
        <v>134</v>
      </c>
      <c r="D44" s="176" t="s">
        <v>124</v>
      </c>
      <c r="E44" s="177">
        <v>2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1</v>
      </c>
      <c r="AC44" s="139">
        <v>25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3.9899999999999998E-2</v>
      </c>
    </row>
    <row r="45" spans="1:104" x14ac:dyDescent="0.2">
      <c r="A45" s="173">
        <v>26</v>
      </c>
      <c r="B45" s="174" t="s">
        <v>135</v>
      </c>
      <c r="C45" s="175" t="s">
        <v>136</v>
      </c>
      <c r="D45" s="176" t="s">
        <v>124</v>
      </c>
      <c r="E45" s="177">
        <v>2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1</v>
      </c>
      <c r="AC45" s="139">
        <v>26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9.4999999999999998E-3</v>
      </c>
    </row>
    <row r="46" spans="1:104" x14ac:dyDescent="0.2">
      <c r="A46" s="187"/>
      <c r="B46" s="188" t="s">
        <v>68</v>
      </c>
      <c r="C46" s="189" t="str">
        <f>CONCATENATE(B27," ",C27)</f>
        <v>8 Trubní vedení</v>
      </c>
      <c r="D46" s="187"/>
      <c r="E46" s="190"/>
      <c r="F46" s="190"/>
      <c r="G46" s="191">
        <f>SUM(G27:G45)</f>
        <v>0</v>
      </c>
      <c r="O46" s="172">
        <v>4</v>
      </c>
      <c r="BA46" s="192">
        <f>SUM(BA27:BA45)</f>
        <v>0</v>
      </c>
      <c r="BB46" s="192">
        <f>SUM(BB27:BB45)</f>
        <v>0</v>
      </c>
      <c r="BC46" s="192">
        <f>SUM(BC27:BC45)</f>
        <v>0</v>
      </c>
      <c r="BD46" s="192">
        <f>SUM(BD27:BD45)</f>
        <v>0</v>
      </c>
      <c r="BE46" s="192">
        <f>SUM(BE27:BE45)</f>
        <v>0</v>
      </c>
    </row>
    <row r="47" spans="1:104" x14ac:dyDescent="0.2">
      <c r="A47" s="165" t="s">
        <v>65</v>
      </c>
      <c r="B47" s="166" t="s">
        <v>137</v>
      </c>
      <c r="C47" s="167" t="s">
        <v>138</v>
      </c>
      <c r="D47" s="168"/>
      <c r="E47" s="169"/>
      <c r="F47" s="169"/>
      <c r="G47" s="170"/>
      <c r="H47" s="171"/>
      <c r="I47" s="171"/>
      <c r="O47" s="172">
        <v>1</v>
      </c>
    </row>
    <row r="48" spans="1:104" x14ac:dyDescent="0.2">
      <c r="A48" s="173">
        <v>27</v>
      </c>
      <c r="B48" s="174" t="s">
        <v>139</v>
      </c>
      <c r="C48" s="175" t="s">
        <v>140</v>
      </c>
      <c r="D48" s="176" t="s">
        <v>141</v>
      </c>
      <c r="E48" s="177">
        <v>72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27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28</v>
      </c>
      <c r="B49" s="174" t="s">
        <v>142</v>
      </c>
      <c r="C49" s="175" t="s">
        <v>143</v>
      </c>
      <c r="D49" s="176" t="s">
        <v>141</v>
      </c>
      <c r="E49" s="177">
        <v>5.6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28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3">
        <v>29</v>
      </c>
      <c r="B50" s="174" t="s">
        <v>144</v>
      </c>
      <c r="C50" s="175" t="s">
        <v>145</v>
      </c>
      <c r="D50" s="176" t="s">
        <v>141</v>
      </c>
      <c r="E50" s="177">
        <v>5.5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29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3">
        <v>30</v>
      </c>
      <c r="B51" s="174" t="s">
        <v>146</v>
      </c>
      <c r="C51" s="175" t="s">
        <v>147</v>
      </c>
      <c r="D51" s="176" t="s">
        <v>141</v>
      </c>
      <c r="E51" s="177">
        <v>106.4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30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148</v>
      </c>
      <c r="D52" s="182"/>
      <c r="E52" s="183">
        <v>106.4</v>
      </c>
      <c r="F52" s="184"/>
      <c r="G52" s="185"/>
      <c r="M52" s="186" t="s">
        <v>148</v>
      </c>
      <c r="O52" s="172"/>
    </row>
    <row r="53" spans="1:104" x14ac:dyDescent="0.2">
      <c r="A53" s="173">
        <v>31</v>
      </c>
      <c r="B53" s="174" t="s">
        <v>149</v>
      </c>
      <c r="C53" s="175" t="s">
        <v>150</v>
      </c>
      <c r="D53" s="176" t="s">
        <v>141</v>
      </c>
      <c r="E53" s="177">
        <v>5.6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31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87"/>
      <c r="B54" s="188" t="s">
        <v>68</v>
      </c>
      <c r="C54" s="189" t="str">
        <f>CONCATENATE(B47," ",C47)</f>
        <v>99 Staveništní přesun hmot</v>
      </c>
      <c r="D54" s="187"/>
      <c r="E54" s="190"/>
      <c r="F54" s="190"/>
      <c r="G54" s="191">
        <f>SUM(G47:G53)</f>
        <v>0</v>
      </c>
      <c r="O54" s="172">
        <v>4</v>
      </c>
      <c r="BA54" s="192">
        <f>SUM(BA47:BA53)</f>
        <v>0</v>
      </c>
      <c r="BB54" s="192">
        <f>SUM(BB47:BB53)</f>
        <v>0</v>
      </c>
      <c r="BC54" s="192">
        <f>SUM(BC47:BC53)</f>
        <v>0</v>
      </c>
      <c r="BD54" s="192">
        <f>SUM(BD47:BD53)</f>
        <v>0</v>
      </c>
      <c r="BE54" s="192">
        <f>SUM(BE47:BE53)</f>
        <v>0</v>
      </c>
    </row>
    <row r="55" spans="1:104" x14ac:dyDescent="0.2">
      <c r="A55" s="165" t="s">
        <v>65</v>
      </c>
      <c r="B55" s="166" t="s">
        <v>151</v>
      </c>
      <c r="C55" s="167" t="s">
        <v>152</v>
      </c>
      <c r="D55" s="168"/>
      <c r="E55" s="169"/>
      <c r="F55" s="169"/>
      <c r="G55" s="170"/>
      <c r="H55" s="171"/>
      <c r="I55" s="171"/>
      <c r="O55" s="172">
        <v>1</v>
      </c>
    </row>
    <row r="56" spans="1:104" x14ac:dyDescent="0.2">
      <c r="A56" s="173">
        <v>32</v>
      </c>
      <c r="B56" s="174" t="s">
        <v>153</v>
      </c>
      <c r="C56" s="175" t="s">
        <v>154</v>
      </c>
      <c r="D56" s="176" t="s">
        <v>73</v>
      </c>
      <c r="E56" s="177">
        <v>68.364999999999995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32</v>
      </c>
      <c r="AZ56" s="139">
        <v>4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9"/>
      <c r="B57" s="180"/>
      <c r="C57" s="181" t="s">
        <v>155</v>
      </c>
      <c r="D57" s="182"/>
      <c r="E57" s="183">
        <v>68.364999999999995</v>
      </c>
      <c r="F57" s="184"/>
      <c r="G57" s="185"/>
      <c r="M57" s="186" t="s">
        <v>155</v>
      </c>
      <c r="O57" s="172"/>
    </row>
    <row r="58" spans="1:104" ht="22.5" x14ac:dyDescent="0.2">
      <c r="A58" s="173">
        <v>33</v>
      </c>
      <c r="B58" s="174" t="s">
        <v>156</v>
      </c>
      <c r="C58" s="175" t="s">
        <v>157</v>
      </c>
      <c r="D58" s="176" t="s">
        <v>73</v>
      </c>
      <c r="E58" s="177">
        <v>683.65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33</v>
      </c>
      <c r="AZ58" s="139">
        <v>4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9"/>
      <c r="B59" s="180"/>
      <c r="C59" s="181" t="s">
        <v>158</v>
      </c>
      <c r="D59" s="182"/>
      <c r="E59" s="183">
        <v>683.65</v>
      </c>
      <c r="F59" s="184"/>
      <c r="G59" s="185"/>
      <c r="M59" s="186" t="s">
        <v>158</v>
      </c>
      <c r="O59" s="172"/>
    </row>
    <row r="60" spans="1:104" x14ac:dyDescent="0.2">
      <c r="A60" s="187"/>
      <c r="B60" s="188" t="s">
        <v>68</v>
      </c>
      <c r="C60" s="189" t="str">
        <f>CONCATENATE(B55," ",C55)</f>
        <v>M46 Zemní práce při montážích</v>
      </c>
      <c r="D60" s="187"/>
      <c r="E60" s="190"/>
      <c r="F60" s="190"/>
      <c r="G60" s="191">
        <f>SUM(G55:G59)</f>
        <v>0</v>
      </c>
      <c r="O60" s="172">
        <v>4</v>
      </c>
      <c r="BA60" s="192">
        <f>SUM(BA55:BA59)</f>
        <v>0</v>
      </c>
      <c r="BB60" s="192">
        <f>SUM(BB55:BB59)</f>
        <v>0</v>
      </c>
      <c r="BC60" s="192">
        <f>SUM(BC55:BC59)</f>
        <v>0</v>
      </c>
      <c r="BD60" s="192">
        <f>SUM(BD55:BD59)</f>
        <v>0</v>
      </c>
      <c r="BE60" s="192">
        <f>SUM(BE55:BE59)</f>
        <v>0</v>
      </c>
    </row>
    <row r="61" spans="1:104" x14ac:dyDescent="0.2">
      <c r="A61" s="140"/>
      <c r="B61" s="140"/>
      <c r="C61" s="140"/>
      <c r="D61" s="140"/>
      <c r="E61" s="140"/>
      <c r="F61" s="140"/>
      <c r="G61" s="140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A85" s="193"/>
      <c r="B85" s="193"/>
      <c r="C85" s="193"/>
      <c r="D85" s="193"/>
      <c r="E85" s="193"/>
      <c r="F85" s="193"/>
      <c r="G85" s="193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A119" s="194"/>
      <c r="B119" s="194"/>
    </row>
    <row r="120" spans="1:7" x14ac:dyDescent="0.2">
      <c r="A120" s="193"/>
      <c r="B120" s="193"/>
      <c r="C120" s="196"/>
      <c r="D120" s="196"/>
      <c r="E120" s="197"/>
      <c r="F120" s="196"/>
      <c r="G120" s="198"/>
    </row>
    <row r="121" spans="1:7" x14ac:dyDescent="0.2">
      <c r="A121" s="199"/>
      <c r="B121" s="199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</sheetData>
  <mergeCells count="17">
    <mergeCell ref="C52:D52"/>
    <mergeCell ref="C57:D57"/>
    <mergeCell ref="C59:D59"/>
    <mergeCell ref="C17:D17"/>
    <mergeCell ref="C19:D19"/>
    <mergeCell ref="C21:D21"/>
    <mergeCell ref="C23:D23"/>
    <mergeCell ref="C34:D34"/>
    <mergeCell ref="C36:D36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2015-02-26T15:33:52Z</dcterms:created>
  <dcterms:modified xsi:type="dcterms:W3CDTF">2015-02-26T15:34:13Z</dcterms:modified>
</cp:coreProperties>
</file>